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<sst xmlns="http://schemas.openxmlformats.org/spreadsheetml/2006/main" count="69" uniqueCount="53">
  <si>
    <t>Emissioner</t>
  </si>
  <si>
    <t>Partikler, g/GJ</t>
  </si>
  <si>
    <t>CO2, kg/GJ</t>
  </si>
  <si>
    <t>Diesel</t>
  </si>
  <si>
    <t>Do</t>
  </si>
  <si>
    <t>Fuel</t>
  </si>
  <si>
    <t>Oliebranchen i DK + forsyningskataloget</t>
  </si>
  <si>
    <t>Pet+ gas</t>
  </si>
  <si>
    <t>Do - emission ansat som fyringsolie</t>
  </si>
  <si>
    <t>Do - gennemsnit for LPG og petroleum</t>
  </si>
  <si>
    <t>El</t>
  </si>
  <si>
    <t>DMU rap. 442, partikler dog forsyningskataloget</t>
  </si>
  <si>
    <t>Naturlig Energi, feb. 07, partikler dog Forsyningskataloget</t>
  </si>
  <si>
    <t>CO2, 1000 tons</t>
  </si>
  <si>
    <t>SO2, tons</t>
  </si>
  <si>
    <t>NOx, tons</t>
  </si>
  <si>
    <t>SO2, g/GJ</t>
  </si>
  <si>
    <t>NOx, g/GJ</t>
  </si>
  <si>
    <t>Fuel consumption for Samsø</t>
  </si>
  <si>
    <t>Oil and oil products, consumption TJ</t>
  </si>
  <si>
    <t>Heating oil</t>
  </si>
  <si>
    <t>Diesel, land use</t>
  </si>
  <si>
    <t>Fueloil, sea use</t>
  </si>
  <si>
    <t xml:space="preserve">Petrol </t>
  </si>
  <si>
    <t>Lubricating oil</t>
  </si>
  <si>
    <t>Petroleum and gas</t>
  </si>
  <si>
    <t>Biomass, consumption TJ</t>
  </si>
  <si>
    <t>Straw, district heating</t>
  </si>
  <si>
    <t>Straw, individual</t>
  </si>
  <si>
    <t>Wood, district heating</t>
  </si>
  <si>
    <t>Wood, individual</t>
  </si>
  <si>
    <t>Electricity, imports and production TJ</t>
  </si>
  <si>
    <t>Land wind</t>
  </si>
  <si>
    <t>Sea wind</t>
  </si>
  <si>
    <t>El consumption</t>
  </si>
  <si>
    <t>El imports</t>
  </si>
  <si>
    <t>Solar heat</t>
  </si>
  <si>
    <t>Total energy consumption and exports</t>
  </si>
  <si>
    <t>Net energy consumption</t>
  </si>
  <si>
    <t>RE-production</t>
  </si>
  <si>
    <t>Net energy exports</t>
  </si>
  <si>
    <t>RE-contribution margin, %</t>
  </si>
  <si>
    <t>Emission factors</t>
  </si>
  <si>
    <t>Oil product</t>
  </si>
  <si>
    <t>Fuel oil</t>
  </si>
  <si>
    <t>Petrol</t>
  </si>
  <si>
    <t>Straw</t>
  </si>
  <si>
    <t>Wood</t>
  </si>
  <si>
    <t>District heating</t>
  </si>
  <si>
    <t>House heating</t>
  </si>
  <si>
    <t>El imports/exports</t>
  </si>
  <si>
    <t>Particles, tons</t>
  </si>
  <si>
    <t>Net el consumption</t>
  </si>
</sst>
</file>

<file path=xl/styles.xml><?xml version="1.0" encoding="utf-8"?>
<styleSheet xmlns="http://schemas.openxmlformats.org/spreadsheetml/2006/main">
  <numFmts count="2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2" applyNumberFormat="0" applyAlignment="0" applyProtection="0"/>
    <xf numFmtId="0" fontId="32" fillId="24" borderId="3" applyNumberFormat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5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Border="1" applyAlignment="1">
      <alignment/>
    </xf>
    <xf numFmtId="1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Emissions from Samsø's energy consumption/production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825"/>
          <c:w val="0.77875"/>
          <c:h val="0.6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Ark1!$A$54</c:f>
              <c:strCache>
                <c:ptCount val="1"/>
                <c:pt idx="0">
                  <c:v>SO2, tons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Ark1!$B$53:$J$53</c:f>
              <c:numCache/>
            </c:numRef>
          </c:cat>
          <c:val>
            <c:numRef>
              <c:f>Ark1!$B$54:$J$54</c:f>
              <c:numCache/>
            </c:numRef>
          </c:val>
        </c:ser>
        <c:ser>
          <c:idx val="1"/>
          <c:order val="1"/>
          <c:tx>
            <c:strRef>
              <c:f>Ark1!$A$55</c:f>
              <c:strCache>
                <c:ptCount val="1"/>
                <c:pt idx="0">
                  <c:v>NOx, tons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Ark1!$B$53:$J$53</c:f>
              <c:numCache/>
            </c:numRef>
          </c:cat>
          <c:val>
            <c:numRef>
              <c:f>Ark1!$B$55:$J$55</c:f>
              <c:numCache/>
            </c:numRef>
          </c:val>
        </c:ser>
        <c:ser>
          <c:idx val="2"/>
          <c:order val="2"/>
          <c:tx>
            <c:strRef>
              <c:f>Ark1!$A$56</c:f>
              <c:strCache>
                <c:ptCount val="1"/>
                <c:pt idx="0">
                  <c:v>Particles, tons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Ark1!$B$53:$J$53</c:f>
              <c:numCache/>
            </c:numRef>
          </c:cat>
          <c:val>
            <c:numRef>
              <c:f>Ark1!$B$56:$J$56</c:f>
              <c:numCache/>
            </c:numRef>
          </c:val>
        </c:ser>
        <c:ser>
          <c:idx val="3"/>
          <c:order val="3"/>
          <c:tx>
            <c:strRef>
              <c:f>Ark1!$A$57</c:f>
              <c:strCache>
                <c:ptCount val="1"/>
                <c:pt idx="0">
                  <c:v>CO2, 1000 tons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Ark1!$B$53:$J$53</c:f>
              <c:numCache/>
            </c:numRef>
          </c:cat>
          <c:val>
            <c:numRef>
              <c:f>Ark1!$B$57:$J$57</c:f>
              <c:numCache/>
            </c:numRef>
          </c:val>
        </c:ser>
        <c:axId val="58868529"/>
        <c:axId val="60054714"/>
      </c:barChart>
      <c:catAx>
        <c:axId val="58868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54714"/>
        <c:crosses val="autoZero"/>
        <c:auto val="1"/>
        <c:lblOffset val="100"/>
        <c:tickLblSkip val="1"/>
        <c:noMultiLvlLbl val="0"/>
      </c:catAx>
      <c:valAx>
        <c:axId val="60054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tons/1000 tons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68529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25"/>
          <c:y val="0.376"/>
          <c:w val="0.15325"/>
          <c:h val="0.3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Energy consumption, -production and -export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6"/>
          <c:w val="0.56325"/>
          <c:h val="0.7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Ark1!$A$30</c:f>
              <c:strCache>
                <c:ptCount val="1"/>
                <c:pt idx="0">
                  <c:v>Net energy consumption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Ark1!$B$29:$J$29</c:f>
              <c:numCache/>
            </c:numRef>
          </c:cat>
          <c:val>
            <c:numRef>
              <c:f>Ark1!$B$30:$J$30</c:f>
              <c:numCache/>
            </c:numRef>
          </c:val>
        </c:ser>
        <c:ser>
          <c:idx val="1"/>
          <c:order val="1"/>
          <c:tx>
            <c:strRef>
              <c:f>Ark1!$A$31</c:f>
              <c:strCache>
                <c:ptCount val="1"/>
                <c:pt idx="0">
                  <c:v>RE-production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Ark1!$B$29:$J$29</c:f>
              <c:numCache/>
            </c:numRef>
          </c:cat>
          <c:val>
            <c:numRef>
              <c:f>Ark1!$B$31:$J$31</c:f>
              <c:numCache/>
            </c:numRef>
          </c:val>
        </c:ser>
        <c:ser>
          <c:idx val="2"/>
          <c:order val="2"/>
          <c:tx>
            <c:strRef>
              <c:f>Ark1!$A$32</c:f>
              <c:strCache>
                <c:ptCount val="1"/>
                <c:pt idx="0">
                  <c:v>Net energy exports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Ark1!$B$29:$J$29</c:f>
              <c:numCache/>
            </c:numRef>
          </c:cat>
          <c:val>
            <c:numRef>
              <c:f>Ark1!$B$32:$J$32</c:f>
              <c:numCache/>
            </c:numRef>
          </c:val>
        </c:ser>
        <c:axId val="3621515"/>
        <c:axId val="32593636"/>
      </c:barChart>
      <c:catAx>
        <c:axId val="3621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93636"/>
        <c:crosses val="autoZero"/>
        <c:auto val="1"/>
        <c:lblOffset val="100"/>
        <c:tickLblSkip val="1"/>
        <c:noMultiLvlLbl val="0"/>
      </c:catAx>
      <c:valAx>
        <c:axId val="32593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TJ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15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7"/>
          <c:y val="0.3755"/>
          <c:w val="0.33475"/>
          <c:h val="0.19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RE-contribution margin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605"/>
          <c:w val="0.57425"/>
          <c:h val="0.71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Ark1!$A$33</c:f>
              <c:strCache>
                <c:ptCount val="1"/>
                <c:pt idx="0">
                  <c:v>RE-contribution margin, 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Ark1!$B$29:$J$29</c:f>
              <c:numCache/>
            </c:numRef>
          </c:cat>
          <c:val>
            <c:numRef>
              <c:f>Ark1!$B$33:$J$33</c:f>
              <c:numCache/>
            </c:numRef>
          </c:val>
        </c:ser>
        <c:axId val="24907269"/>
        <c:axId val="22838830"/>
      </c:barChart>
      <c:catAx>
        <c:axId val="24907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38830"/>
        <c:crosses val="autoZero"/>
        <c:auto val="1"/>
        <c:lblOffset val="100"/>
        <c:tickLblSkip val="1"/>
        <c:noMultiLvlLbl val="0"/>
      </c:catAx>
      <c:valAx>
        <c:axId val="22838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072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725"/>
          <c:y val="0.38675"/>
          <c:w val="0.32425"/>
          <c:h val="0.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Emission of particles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825"/>
          <c:w val="0.68225"/>
          <c:h val="0.6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Ark1!$A$56</c:f>
              <c:strCache>
                <c:ptCount val="1"/>
                <c:pt idx="0">
                  <c:v>Particles, tons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Ark1!$B$53:$J$53</c:f>
              <c:numCache/>
            </c:numRef>
          </c:cat>
          <c:val>
            <c:numRef>
              <c:f>Ark1!$B$56:$J$56</c:f>
              <c:numCache/>
            </c:numRef>
          </c:val>
        </c:ser>
        <c:axId val="4222879"/>
        <c:axId val="38005912"/>
      </c:barChart>
      <c:catAx>
        <c:axId val="4222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år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05912"/>
        <c:crosses val="autoZero"/>
        <c:auto val="1"/>
        <c:lblOffset val="100"/>
        <c:tickLblSkip val="1"/>
        <c:noMultiLvlLbl val="0"/>
      </c:catAx>
      <c:valAx>
        <c:axId val="38005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tins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28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5"/>
          <c:y val="0.4525"/>
          <c:w val="0.2162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Elforbrug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605"/>
          <c:w val="0.9085"/>
          <c:h val="0.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Ark1!$A$24</c:f>
              <c:strCache>
                <c:ptCount val="1"/>
                <c:pt idx="0">
                  <c:v>Net el consumption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Ark1!$B$4:$J$4</c:f>
              <c:numCache/>
            </c:numRef>
          </c:cat>
          <c:val>
            <c:numRef>
              <c:f>Ark1!$B$24:$J$24</c:f>
              <c:numCache/>
            </c:numRef>
          </c:val>
        </c:ser>
        <c:axId val="6508889"/>
        <c:axId val="58580002"/>
      </c:barChart>
      <c:catAx>
        <c:axId val="6508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80002"/>
        <c:crosses val="autoZero"/>
        <c:auto val="1"/>
        <c:lblOffset val="100"/>
        <c:tickLblSkip val="1"/>
        <c:noMultiLvlLbl val="0"/>
      </c:catAx>
      <c:valAx>
        <c:axId val="5858000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TJ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8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58</xdr:row>
      <xdr:rowOff>0</xdr:rowOff>
    </xdr:from>
    <xdr:to>
      <xdr:col>10</xdr:col>
      <xdr:colOff>47625</xdr:colOff>
      <xdr:row>74</xdr:row>
      <xdr:rowOff>104775</xdr:rowOff>
    </xdr:to>
    <xdr:graphicFrame>
      <xdr:nvGraphicFramePr>
        <xdr:cNvPr id="1" name="Chart 1"/>
        <xdr:cNvGraphicFramePr/>
      </xdr:nvGraphicFramePr>
      <xdr:xfrm>
        <a:off x="1228725" y="9563100"/>
        <a:ext cx="69818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76200</xdr:colOff>
      <xdr:row>8</xdr:row>
      <xdr:rowOff>0</xdr:rowOff>
    </xdr:from>
    <xdr:to>
      <xdr:col>17</xdr:col>
      <xdr:colOff>476250</xdr:colOff>
      <xdr:row>27</xdr:row>
      <xdr:rowOff>104775</xdr:rowOff>
    </xdr:to>
    <xdr:graphicFrame>
      <xdr:nvGraphicFramePr>
        <xdr:cNvPr id="2" name="Chart 2"/>
        <xdr:cNvGraphicFramePr/>
      </xdr:nvGraphicFramePr>
      <xdr:xfrm>
        <a:off x="8239125" y="1466850"/>
        <a:ext cx="466725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95250</xdr:colOff>
      <xdr:row>28</xdr:row>
      <xdr:rowOff>95250</xdr:rowOff>
    </xdr:from>
    <xdr:to>
      <xdr:col>17</xdr:col>
      <xdr:colOff>495300</xdr:colOff>
      <xdr:row>45</xdr:row>
      <xdr:rowOff>38100</xdr:rowOff>
    </xdr:to>
    <xdr:graphicFrame>
      <xdr:nvGraphicFramePr>
        <xdr:cNvPr id="3" name="Chart 4"/>
        <xdr:cNvGraphicFramePr/>
      </xdr:nvGraphicFramePr>
      <xdr:xfrm>
        <a:off x="8258175" y="4800600"/>
        <a:ext cx="466725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142875</xdr:colOff>
      <xdr:row>47</xdr:row>
      <xdr:rowOff>38100</xdr:rowOff>
    </xdr:from>
    <xdr:to>
      <xdr:col>17</xdr:col>
      <xdr:colOff>542925</xdr:colOff>
      <xdr:row>63</xdr:row>
      <xdr:rowOff>142875</xdr:rowOff>
    </xdr:to>
    <xdr:graphicFrame>
      <xdr:nvGraphicFramePr>
        <xdr:cNvPr id="4" name="Chart 5"/>
        <xdr:cNvGraphicFramePr/>
      </xdr:nvGraphicFramePr>
      <xdr:xfrm>
        <a:off x="8305800" y="7820025"/>
        <a:ext cx="466725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381000</xdr:colOff>
      <xdr:row>7</xdr:row>
      <xdr:rowOff>28575</xdr:rowOff>
    </xdr:from>
    <xdr:to>
      <xdr:col>7</xdr:col>
      <xdr:colOff>419100</xdr:colOff>
      <xdr:row>23</xdr:row>
      <xdr:rowOff>133350</xdr:rowOff>
    </xdr:to>
    <xdr:graphicFrame>
      <xdr:nvGraphicFramePr>
        <xdr:cNvPr id="5" name="Chart 7"/>
        <xdr:cNvGraphicFramePr/>
      </xdr:nvGraphicFramePr>
      <xdr:xfrm>
        <a:off x="1600200" y="1333500"/>
        <a:ext cx="4667250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" width="18.28125" style="0" customWidth="1"/>
    <col min="2" max="10" width="11.57421875" style="0" customWidth="1"/>
  </cols>
  <sheetData>
    <row r="1" spans="1:2" ht="26.25">
      <c r="A1" s="2" t="s">
        <v>18</v>
      </c>
      <c r="B1" s="2"/>
    </row>
    <row r="2" ht="12.75">
      <c r="H2">
        <v>2003</v>
      </c>
    </row>
    <row r="3" spans="1:2" ht="12.75">
      <c r="A3" s="1" t="s">
        <v>19</v>
      </c>
      <c r="B3" s="1"/>
    </row>
    <row r="4" spans="1:10" ht="12.75">
      <c r="A4" s="3"/>
      <c r="B4" s="3">
        <v>1997</v>
      </c>
      <c r="C4" s="3">
        <v>1998</v>
      </c>
      <c r="D4" s="3">
        <v>1999</v>
      </c>
      <c r="E4" s="3">
        <v>2000</v>
      </c>
      <c r="F4" s="3">
        <v>2001</v>
      </c>
      <c r="G4" s="3">
        <v>2002</v>
      </c>
      <c r="H4" s="3">
        <v>2003</v>
      </c>
      <c r="I4" s="3">
        <v>2004</v>
      </c>
      <c r="J4" s="3">
        <v>2005</v>
      </c>
    </row>
    <row r="5" spans="1:10" ht="12.75">
      <c r="A5" s="3" t="s">
        <v>20</v>
      </c>
      <c r="B5" s="3">
        <v>133</v>
      </c>
      <c r="C5" s="3">
        <v>155.6</v>
      </c>
      <c r="D5" s="3">
        <v>149.2</v>
      </c>
      <c r="E5" s="3">
        <v>132.6</v>
      </c>
      <c r="F5" s="3">
        <v>108</v>
      </c>
      <c r="G5" s="3"/>
      <c r="H5" s="3"/>
      <c r="I5" s="3"/>
      <c r="J5" s="3">
        <v>74.1</v>
      </c>
    </row>
    <row r="6" spans="1:10" ht="12.75">
      <c r="A6" s="3" t="s">
        <v>21</v>
      </c>
      <c r="B6" s="3">
        <v>65</v>
      </c>
      <c r="C6" s="3">
        <v>63.2</v>
      </c>
      <c r="D6" s="3">
        <v>65</v>
      </c>
      <c r="E6" s="3">
        <v>62.1</v>
      </c>
      <c r="F6" s="3">
        <v>62.7</v>
      </c>
      <c r="G6" s="3"/>
      <c r="H6" s="3"/>
      <c r="I6" s="3"/>
      <c r="J6" s="3">
        <v>67.1</v>
      </c>
    </row>
    <row r="7" spans="1:10" ht="12.75">
      <c r="A7" s="3" t="s">
        <v>22</v>
      </c>
      <c r="B7" s="3">
        <v>90.4</v>
      </c>
      <c r="C7" s="3">
        <v>88.5</v>
      </c>
      <c r="D7" s="3">
        <v>72.4</v>
      </c>
      <c r="E7" s="3">
        <v>69.6</v>
      </c>
      <c r="F7" s="3">
        <v>93.9</v>
      </c>
      <c r="G7" s="3"/>
      <c r="H7" s="3"/>
      <c r="I7" s="3"/>
      <c r="J7" s="3">
        <v>96.2</v>
      </c>
    </row>
    <row r="8" spans="1:10" ht="12.75">
      <c r="A8" s="3" t="s">
        <v>23</v>
      </c>
      <c r="B8" s="3">
        <v>41.8</v>
      </c>
      <c r="C8" s="3">
        <v>39.9</v>
      </c>
      <c r="D8" s="3">
        <v>40.3</v>
      </c>
      <c r="E8" s="3">
        <v>46.2</v>
      </c>
      <c r="F8" s="3">
        <v>32.9</v>
      </c>
      <c r="G8" s="3"/>
      <c r="H8" s="3"/>
      <c r="I8" s="3"/>
      <c r="J8" s="3">
        <v>48.5</v>
      </c>
    </row>
    <row r="9" spans="1:10" ht="12.75">
      <c r="A9" s="3" t="s">
        <v>24</v>
      </c>
      <c r="B9" s="3">
        <v>1.1</v>
      </c>
      <c r="C9" s="3">
        <v>1.1</v>
      </c>
      <c r="D9" s="3">
        <v>1</v>
      </c>
      <c r="E9" s="3">
        <v>0.9</v>
      </c>
      <c r="F9" s="3">
        <v>0.8</v>
      </c>
      <c r="G9" s="3"/>
      <c r="H9" s="3"/>
      <c r="I9" s="3"/>
      <c r="J9" s="3">
        <v>0.7</v>
      </c>
    </row>
    <row r="10" spans="1:10" ht="12.75">
      <c r="A10" s="3" t="s">
        <v>25</v>
      </c>
      <c r="B10" s="3">
        <v>2.8</v>
      </c>
      <c r="C10" s="3">
        <v>2.8</v>
      </c>
      <c r="D10" s="3">
        <v>2.4</v>
      </c>
      <c r="E10" s="3">
        <v>2.4</v>
      </c>
      <c r="F10" s="3">
        <v>2.1</v>
      </c>
      <c r="G10" s="3"/>
      <c r="H10" s="3"/>
      <c r="I10" s="3"/>
      <c r="J10" s="3">
        <v>1.8</v>
      </c>
    </row>
    <row r="12" ht="12.75">
      <c r="A12" s="1" t="s">
        <v>26</v>
      </c>
    </row>
    <row r="13" spans="1:10" ht="12.75">
      <c r="A13" s="3" t="s">
        <v>27</v>
      </c>
      <c r="B13" s="3">
        <v>47.6</v>
      </c>
      <c r="C13" s="3">
        <v>50.1</v>
      </c>
      <c r="D13" s="3">
        <v>48.5</v>
      </c>
      <c r="E13" s="3">
        <v>47</v>
      </c>
      <c r="F13" s="3">
        <v>50.5</v>
      </c>
      <c r="G13" s="3"/>
      <c r="H13" s="3"/>
      <c r="I13" s="3"/>
      <c r="J13" s="3">
        <v>73.3</v>
      </c>
    </row>
    <row r="14" spans="1:10" ht="12.75">
      <c r="A14" s="3" t="s">
        <v>28</v>
      </c>
      <c r="B14" s="3">
        <v>5.5</v>
      </c>
      <c r="C14" s="3">
        <v>5.5</v>
      </c>
      <c r="D14" s="3">
        <v>5.5</v>
      </c>
      <c r="E14" s="3">
        <v>5.5</v>
      </c>
      <c r="F14" s="3">
        <v>5.5</v>
      </c>
      <c r="G14" s="3"/>
      <c r="H14" s="3"/>
      <c r="I14" s="3"/>
      <c r="J14" s="3">
        <v>5.5</v>
      </c>
    </row>
    <row r="15" spans="1:10" ht="12.75">
      <c r="A15" s="3" t="s">
        <v>29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/>
      <c r="H15" s="3"/>
      <c r="I15" s="3"/>
      <c r="J15" s="3">
        <v>14.5</v>
      </c>
    </row>
    <row r="16" spans="1:10" ht="12.75">
      <c r="A16" s="3" t="s">
        <v>30</v>
      </c>
      <c r="B16" s="3">
        <v>7.2</v>
      </c>
      <c r="C16" s="3">
        <v>16.1</v>
      </c>
      <c r="D16" s="3">
        <v>13.9</v>
      </c>
      <c r="E16" s="3">
        <v>14.5</v>
      </c>
      <c r="F16" s="3">
        <v>20.1</v>
      </c>
      <c r="G16" s="3"/>
      <c r="H16" s="3"/>
      <c r="I16" s="3"/>
      <c r="J16" s="3">
        <v>26.8</v>
      </c>
    </row>
    <row r="18" ht="12.75">
      <c r="A18" s="1" t="s">
        <v>31</v>
      </c>
    </row>
    <row r="19" spans="1:10" ht="12.75">
      <c r="A19" s="3" t="s">
        <v>32</v>
      </c>
      <c r="B19" s="3">
        <v>5.6</v>
      </c>
      <c r="C19" s="3">
        <v>6.9</v>
      </c>
      <c r="D19" s="3">
        <v>5.5</v>
      </c>
      <c r="E19" s="3">
        <v>62.3</v>
      </c>
      <c r="F19" s="3">
        <v>97.7</v>
      </c>
      <c r="G19" s="3"/>
      <c r="H19" s="3"/>
      <c r="I19" s="3"/>
      <c r="J19" s="3">
        <v>107.1</v>
      </c>
    </row>
    <row r="20" spans="1:10" ht="12.75">
      <c r="A20" s="3" t="s">
        <v>33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/>
      <c r="H20" s="3"/>
      <c r="I20" s="3"/>
      <c r="J20" s="3">
        <v>279.2</v>
      </c>
    </row>
    <row r="21" spans="1:10" ht="12.75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10" ht="12.75">
      <c r="A22" s="14" t="s">
        <v>34</v>
      </c>
      <c r="B22" s="11">
        <v>128.7</v>
      </c>
      <c r="C22" s="11">
        <v>128.9</v>
      </c>
      <c r="D22" s="11">
        <v>133.3</v>
      </c>
      <c r="E22" s="11">
        <v>128</v>
      </c>
      <c r="F22" s="11">
        <v>98.2</v>
      </c>
      <c r="G22" s="3"/>
      <c r="H22" s="3"/>
      <c r="I22" s="3"/>
      <c r="J22" s="11">
        <v>97.6</v>
      </c>
    </row>
    <row r="23" spans="1:10" ht="12.75">
      <c r="A23" s="14" t="s">
        <v>35</v>
      </c>
      <c r="B23" s="11">
        <f>B22-(B19+B20)</f>
        <v>123.1</v>
      </c>
      <c r="C23" s="11">
        <f aca="true" t="shared" si="0" ref="C23:J23">C22-(C19+C20)</f>
        <v>122</v>
      </c>
      <c r="D23" s="11">
        <f t="shared" si="0"/>
        <v>127.80000000000001</v>
      </c>
      <c r="E23" s="11">
        <f t="shared" si="0"/>
        <v>65.7</v>
      </c>
      <c r="F23" s="11">
        <f t="shared" si="0"/>
        <v>0.5</v>
      </c>
      <c r="G23" s="11">
        <f t="shared" si="0"/>
        <v>0</v>
      </c>
      <c r="H23" s="11">
        <f t="shared" si="0"/>
        <v>0</v>
      </c>
      <c r="I23" s="11">
        <f t="shared" si="0"/>
        <v>0</v>
      </c>
      <c r="J23" s="11">
        <f t="shared" si="0"/>
        <v>-288.69999999999993</v>
      </c>
    </row>
    <row r="24" spans="1:10" ht="12.75">
      <c r="A24" s="12" t="s">
        <v>52</v>
      </c>
      <c r="B24" s="9">
        <v>82.9</v>
      </c>
      <c r="C24" s="9">
        <v>81.1</v>
      </c>
      <c r="D24" s="9">
        <v>84.7</v>
      </c>
      <c r="E24" s="9">
        <v>83.3</v>
      </c>
      <c r="F24" s="9">
        <v>80.9</v>
      </c>
      <c r="G24" s="9"/>
      <c r="H24" s="9"/>
      <c r="I24" s="9"/>
      <c r="J24" s="9">
        <v>80.3</v>
      </c>
    </row>
    <row r="25" spans="1:10" ht="12.75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2.75">
      <c r="A26" s="10" t="s">
        <v>36</v>
      </c>
      <c r="B26" s="3">
        <v>0</v>
      </c>
      <c r="C26" s="3">
        <v>0</v>
      </c>
      <c r="D26" s="3">
        <v>0</v>
      </c>
      <c r="E26" s="11">
        <v>0.1</v>
      </c>
      <c r="F26" s="11">
        <v>0.5</v>
      </c>
      <c r="G26" s="11"/>
      <c r="H26" s="11"/>
      <c r="I26" s="11"/>
      <c r="J26" s="11">
        <v>4.7</v>
      </c>
    </row>
    <row r="27" spans="1:10" ht="12.75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12.75">
      <c r="A28" s="12" t="s">
        <v>37</v>
      </c>
      <c r="B28" s="8"/>
      <c r="C28" s="8"/>
      <c r="D28" s="8"/>
      <c r="E28" s="8"/>
      <c r="F28" s="8"/>
      <c r="G28" s="8"/>
      <c r="H28" s="8"/>
      <c r="I28" s="8"/>
      <c r="J28" s="8"/>
    </row>
    <row r="29" spans="1:10" ht="12.75">
      <c r="A29" s="12"/>
      <c r="B29" s="8">
        <v>1997</v>
      </c>
      <c r="C29" s="8">
        <v>1998</v>
      </c>
      <c r="D29" s="8">
        <v>1999</v>
      </c>
      <c r="E29" s="9">
        <v>2000</v>
      </c>
      <c r="F29" s="9">
        <v>2001</v>
      </c>
      <c r="G29" s="9">
        <v>2002</v>
      </c>
      <c r="H29" s="9">
        <v>2003</v>
      </c>
      <c r="I29" s="9">
        <v>2004</v>
      </c>
      <c r="J29" s="9">
        <v>2005</v>
      </c>
    </row>
    <row r="30" spans="1:10" ht="12.75">
      <c r="A30" s="11" t="s">
        <v>38</v>
      </c>
      <c r="B30" s="13">
        <f aca="true" t="shared" si="1" ref="B30:J30">B5+B6+B7+B8+B9+B10+B13+B14+B15+B16+B22</f>
        <v>523.1</v>
      </c>
      <c r="C30" s="13">
        <f t="shared" si="1"/>
        <v>551.7</v>
      </c>
      <c r="D30" s="13">
        <f t="shared" si="1"/>
        <v>531.5</v>
      </c>
      <c r="E30" s="13">
        <f t="shared" si="1"/>
        <v>508.7999999999999</v>
      </c>
      <c r="F30" s="13">
        <f t="shared" si="1"/>
        <v>474.70000000000005</v>
      </c>
      <c r="G30" s="13">
        <f t="shared" si="1"/>
        <v>0</v>
      </c>
      <c r="H30" s="13">
        <f t="shared" si="1"/>
        <v>0</v>
      </c>
      <c r="I30" s="13">
        <f t="shared" si="1"/>
        <v>0</v>
      </c>
      <c r="J30" s="13">
        <f t="shared" si="1"/>
        <v>506.1</v>
      </c>
    </row>
    <row r="31" spans="1:10" ht="12.75">
      <c r="A31" s="11" t="s">
        <v>39</v>
      </c>
      <c r="B31" s="13">
        <f>(B13+B14+B15+B16+B19+B20+B26)</f>
        <v>65.9</v>
      </c>
      <c r="C31" s="13">
        <f>(C13+C14+C15+C16+C19+C20+C26)</f>
        <v>78.60000000000001</v>
      </c>
      <c r="D31" s="13">
        <f>(D13+D14+D15+D16+D19+D20+D26)</f>
        <v>73.4</v>
      </c>
      <c r="E31" s="13">
        <f>(E13+E14+E15+E16+E19+E20+E26)</f>
        <v>129.4</v>
      </c>
      <c r="F31" s="13">
        <f>(F13+F14+F15+F16+F19+F20+F26)</f>
        <v>174.3</v>
      </c>
      <c r="G31" s="13"/>
      <c r="H31" s="13"/>
      <c r="I31" s="13"/>
      <c r="J31" s="13">
        <f>(J13+J14+J15+J16+J19+J20+J26)</f>
        <v>511.09999999999997</v>
      </c>
    </row>
    <row r="32" spans="1:10" ht="12.75">
      <c r="A32" s="11" t="s">
        <v>40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/>
      <c r="H32" s="13"/>
      <c r="I32" s="13"/>
      <c r="J32" s="13">
        <f>-(J30-J31)</f>
        <v>4.999999999999943</v>
      </c>
    </row>
    <row r="33" spans="1:10" ht="12.75">
      <c r="A33" s="11" t="s">
        <v>41</v>
      </c>
      <c r="B33" s="13">
        <f>B31/(B30/100)</f>
        <v>12.597973618810936</v>
      </c>
      <c r="C33" s="13">
        <f aca="true" t="shared" si="2" ref="C33:J33">C31/(C30/100)</f>
        <v>14.246873300706907</v>
      </c>
      <c r="D33" s="13">
        <f t="shared" si="2"/>
        <v>13.80997177798683</v>
      </c>
      <c r="E33" s="13">
        <f t="shared" si="2"/>
        <v>25.432389937106922</v>
      </c>
      <c r="F33" s="13">
        <f t="shared" si="2"/>
        <v>36.71792711186012</v>
      </c>
      <c r="G33" s="13"/>
      <c r="H33" s="13"/>
      <c r="I33" s="13"/>
      <c r="J33" s="13">
        <f t="shared" si="2"/>
        <v>100.98794704603833</v>
      </c>
    </row>
    <row r="35" ht="12.75">
      <c r="A35" s="1" t="s">
        <v>42</v>
      </c>
    </row>
    <row r="36" spans="1:9" ht="12.75">
      <c r="A36" s="3"/>
      <c r="B36" s="3" t="s">
        <v>5</v>
      </c>
      <c r="C36" s="3" t="s">
        <v>16</v>
      </c>
      <c r="D36" s="3" t="s">
        <v>17</v>
      </c>
      <c r="E36" s="3" t="s">
        <v>1</v>
      </c>
      <c r="F36" s="3" t="s">
        <v>2</v>
      </c>
      <c r="G36" s="8"/>
      <c r="H36" s="8"/>
      <c r="I36" s="8"/>
    </row>
    <row r="37" spans="1:9" ht="12.75">
      <c r="A37" s="3" t="s">
        <v>43</v>
      </c>
      <c r="B37" s="3" t="s">
        <v>20</v>
      </c>
      <c r="C37" s="3">
        <v>23</v>
      </c>
      <c r="D37" s="3">
        <v>50</v>
      </c>
      <c r="E37" s="3">
        <v>0.5</v>
      </c>
      <c r="F37" s="3">
        <v>74</v>
      </c>
      <c r="G37" t="s">
        <v>6</v>
      </c>
      <c r="H37" s="8"/>
      <c r="I37" s="8"/>
    </row>
    <row r="38" spans="1:9" ht="12.75">
      <c r="A38" s="3" t="s">
        <v>4</v>
      </c>
      <c r="B38" s="3" t="s">
        <v>3</v>
      </c>
      <c r="C38" s="3">
        <v>0.45</v>
      </c>
      <c r="D38" s="3">
        <v>200</v>
      </c>
      <c r="E38" s="3">
        <v>45</v>
      </c>
      <c r="F38" s="3">
        <v>74</v>
      </c>
      <c r="G38" t="s">
        <v>4</v>
      </c>
      <c r="H38" s="8"/>
      <c r="I38" s="8"/>
    </row>
    <row r="39" spans="1:9" ht="12.75">
      <c r="A39" s="3" t="s">
        <v>4</v>
      </c>
      <c r="B39" s="3" t="s">
        <v>44</v>
      </c>
      <c r="C39" s="3">
        <v>0.45</v>
      </c>
      <c r="D39" s="3">
        <v>200</v>
      </c>
      <c r="E39" s="3">
        <v>45</v>
      </c>
      <c r="F39" s="3">
        <v>74</v>
      </c>
      <c r="G39" t="s">
        <v>4</v>
      </c>
      <c r="H39" s="8"/>
      <c r="I39" s="8"/>
    </row>
    <row r="40" spans="1:9" ht="12.75">
      <c r="A40" s="3" t="s">
        <v>4</v>
      </c>
      <c r="B40" s="3" t="s">
        <v>45</v>
      </c>
      <c r="C40" s="3">
        <v>0.44</v>
      </c>
      <c r="D40" s="3">
        <v>75</v>
      </c>
      <c r="E40" s="3">
        <v>10</v>
      </c>
      <c r="F40" s="3">
        <v>70</v>
      </c>
      <c r="G40" t="s">
        <v>4</v>
      </c>
      <c r="H40" s="8"/>
      <c r="I40" s="8"/>
    </row>
    <row r="41" spans="1:9" ht="12.75">
      <c r="A41" s="3" t="s">
        <v>4</v>
      </c>
      <c r="B41" s="3" t="s">
        <v>24</v>
      </c>
      <c r="C41" s="3">
        <v>23</v>
      </c>
      <c r="D41" s="3">
        <v>50</v>
      </c>
      <c r="E41" s="3">
        <v>0</v>
      </c>
      <c r="F41" s="3">
        <v>74</v>
      </c>
      <c r="G41" t="s">
        <v>8</v>
      </c>
      <c r="H41" s="8"/>
      <c r="I41" s="8"/>
    </row>
    <row r="42" spans="1:9" ht="12.75">
      <c r="A42" s="3" t="s">
        <v>4</v>
      </c>
      <c r="B42" s="3" t="s">
        <v>7</v>
      </c>
      <c r="C42" s="3">
        <v>12</v>
      </c>
      <c r="D42" s="3">
        <v>65</v>
      </c>
      <c r="E42" s="3">
        <v>0</v>
      </c>
      <c r="F42" s="3">
        <v>69</v>
      </c>
      <c r="G42" t="s">
        <v>9</v>
      </c>
      <c r="H42" s="8"/>
      <c r="I42" s="8"/>
    </row>
    <row r="43" spans="1:9" ht="12.75">
      <c r="A43" s="4"/>
      <c r="B43" s="5"/>
      <c r="C43" s="5"/>
      <c r="D43" s="5"/>
      <c r="E43" s="5"/>
      <c r="F43" s="6"/>
      <c r="H43" s="8"/>
      <c r="I43" s="8"/>
    </row>
    <row r="44" spans="1:9" ht="12.75">
      <c r="A44" s="3" t="s">
        <v>48</v>
      </c>
      <c r="B44" s="3" t="s">
        <v>46</v>
      </c>
      <c r="C44" s="3">
        <v>47</v>
      </c>
      <c r="D44" s="3">
        <v>131</v>
      </c>
      <c r="E44" s="3">
        <v>20</v>
      </c>
      <c r="F44" s="3">
        <v>0</v>
      </c>
      <c r="G44" t="s">
        <v>11</v>
      </c>
      <c r="H44" s="8"/>
      <c r="I44" s="8"/>
    </row>
    <row r="45" spans="1:9" ht="12.75">
      <c r="A45" s="3" t="s">
        <v>49</v>
      </c>
      <c r="B45" s="3" t="s">
        <v>46</v>
      </c>
      <c r="C45" s="3">
        <v>47</v>
      </c>
      <c r="D45" s="3">
        <v>131</v>
      </c>
      <c r="E45" s="3">
        <v>660</v>
      </c>
      <c r="F45" s="3">
        <v>0</v>
      </c>
      <c r="G45" t="s">
        <v>4</v>
      </c>
      <c r="H45" s="8"/>
      <c r="I45" s="8"/>
    </row>
    <row r="46" spans="1:9" ht="12.75">
      <c r="A46" s="3" t="s">
        <v>48</v>
      </c>
      <c r="B46" s="3" t="s">
        <v>47</v>
      </c>
      <c r="C46" s="3">
        <v>2</v>
      </c>
      <c r="D46" s="3">
        <v>69</v>
      </c>
      <c r="E46" s="3">
        <v>20</v>
      </c>
      <c r="F46" s="3">
        <v>0</v>
      </c>
      <c r="G46" t="s">
        <v>4</v>
      </c>
      <c r="H46" s="8"/>
      <c r="I46" s="8"/>
    </row>
    <row r="47" spans="1:9" ht="12.75">
      <c r="A47" s="3" t="s">
        <v>49</v>
      </c>
      <c r="B47" s="3" t="s">
        <v>47</v>
      </c>
      <c r="C47" s="3">
        <v>2</v>
      </c>
      <c r="D47" s="3">
        <v>69</v>
      </c>
      <c r="E47" s="3">
        <v>500</v>
      </c>
      <c r="F47" s="3">
        <v>0</v>
      </c>
      <c r="G47" t="s">
        <v>4</v>
      </c>
      <c r="H47" s="8"/>
      <c r="I47" s="8"/>
    </row>
    <row r="48" spans="1:9" ht="12.75">
      <c r="A48" s="4"/>
      <c r="B48" s="5"/>
      <c r="C48" s="5"/>
      <c r="D48" s="5"/>
      <c r="E48" s="5"/>
      <c r="F48" s="6"/>
      <c r="H48" s="8"/>
      <c r="I48" s="8"/>
    </row>
    <row r="49" spans="1:9" ht="12.75">
      <c r="A49" s="3" t="s">
        <v>50</v>
      </c>
      <c r="B49" s="3" t="s">
        <v>10</v>
      </c>
      <c r="C49" s="3">
        <v>33</v>
      </c>
      <c r="D49" s="3">
        <v>222</v>
      </c>
      <c r="E49" s="3">
        <v>60</v>
      </c>
      <c r="F49" s="3">
        <v>128</v>
      </c>
      <c r="G49" t="s">
        <v>12</v>
      </c>
      <c r="H49" s="8"/>
      <c r="I49" s="8"/>
    </row>
    <row r="50" spans="1:9" ht="12.75">
      <c r="A50" s="3"/>
      <c r="B50" s="3"/>
      <c r="C50" s="3"/>
      <c r="D50" s="3"/>
      <c r="E50" s="3"/>
      <c r="F50" s="3"/>
      <c r="H50" s="8"/>
      <c r="I50" s="8"/>
    </row>
    <row r="52" ht="12.75">
      <c r="A52" s="1" t="s">
        <v>0</v>
      </c>
    </row>
    <row r="53" spans="1:10" ht="12.75">
      <c r="A53" s="3"/>
      <c r="B53" s="3">
        <v>1997</v>
      </c>
      <c r="C53" s="3">
        <v>1998</v>
      </c>
      <c r="D53" s="3">
        <v>1999</v>
      </c>
      <c r="E53" s="3">
        <v>2000</v>
      </c>
      <c r="F53" s="3">
        <v>2001</v>
      </c>
      <c r="G53" s="3">
        <v>2002</v>
      </c>
      <c r="H53" s="3">
        <v>2003</v>
      </c>
      <c r="I53" s="3">
        <v>2004</v>
      </c>
      <c r="J53" s="3">
        <v>2005</v>
      </c>
    </row>
    <row r="54" spans="1:10" ht="12.75">
      <c r="A54" s="3" t="s">
        <v>14</v>
      </c>
      <c r="B54" s="7">
        <f>(B$5*$C$37+B$6*$C$38+B$7*$C$39+B$8*$C$40+B$9*$C$41+B$10*$C$42+B$13*$C$44+B$14*$C$45+B$15*$C$46+B$16*$C$47+B23*$C$49)/1000</f>
        <v>9.778621999999999</v>
      </c>
      <c r="C54" s="7">
        <f aca="true" t="shared" si="3" ref="C54:J54">(C$5*$C$37+C$6*$C$38+C$7*$C$39+C$8*$C$40+C$9*$C$41+C$10*$C$42+C$13*$C$44+C$14*$C$45+C$15*$C$46+C$16*$C$47+C23*$C$49)/1000</f>
        <v>10.394920999999998</v>
      </c>
      <c r="D54" s="7">
        <f t="shared" si="3"/>
        <v>10.346162</v>
      </c>
      <c r="E54" s="7">
        <f t="shared" si="3"/>
        <v>7.8434930000000005</v>
      </c>
      <c r="F54" s="7">
        <f t="shared" si="3"/>
        <v>5.301246</v>
      </c>
      <c r="G54" s="7">
        <f t="shared" si="3"/>
        <v>0</v>
      </c>
      <c r="H54" s="7">
        <f t="shared" si="3"/>
        <v>0</v>
      </c>
      <c r="I54" s="7">
        <f t="shared" si="3"/>
        <v>0</v>
      </c>
      <c r="J54" s="7">
        <f t="shared" si="3"/>
        <v>-3.904074999999999</v>
      </c>
    </row>
    <row r="55" spans="1:10" ht="12.75">
      <c r="A55" s="3" t="s">
        <v>15</v>
      </c>
      <c r="B55" s="7">
        <f>(B$5*$D$37+B$6*$D$38+B$7*$D$39+B$8*$D$40+B$9*$D$41+B$10*$D$42+B$13*$D$44+B$14*$D$45+B$15*$D$46+B$16*$D$47+B$23*$D$49)/1000</f>
        <v>75.8831</v>
      </c>
      <c r="C55" s="7">
        <f aca="true" t="shared" si="4" ref="C55:J55">(C$5*$D$37+C$6*$D$38+C$7*$D$39+C$8*$D$40+C$9*$D$41+C$10*$D$42+C$13*$D$44+C$14*$D$45+C$15*$D$46+C$16*$D$47+C23*$D$49)/1000</f>
        <v>76.828</v>
      </c>
      <c r="D55" s="7">
        <f t="shared" si="4"/>
        <v>74.5732</v>
      </c>
      <c r="E55" s="7">
        <f t="shared" si="4"/>
        <v>59.0994</v>
      </c>
      <c r="F55" s="7">
        <f t="shared" si="4"/>
        <v>48.197900000000004</v>
      </c>
      <c r="G55" s="7">
        <f t="shared" si="4"/>
        <v>0</v>
      </c>
      <c r="H55" s="7">
        <f t="shared" si="4"/>
        <v>0</v>
      </c>
      <c r="I55" s="7">
        <f t="shared" si="4"/>
        <v>0</v>
      </c>
      <c r="J55" s="7">
        <f t="shared" si="4"/>
        <v>-10.764399999999988</v>
      </c>
    </row>
    <row r="56" spans="1:10" ht="12.75">
      <c r="A56" s="3" t="s">
        <v>51</v>
      </c>
      <c r="B56" s="7">
        <f>(B$5*$E$37+B$6*$E$38+B$7*$E$39+B$8*$E$40+B$9*$E$41+B$10*$E$42+B$13*$E$44+B$14*$E$45+B$15*$E$46+B$16*$E$47+B$23*$E$49)/1000</f>
        <v>23.0455</v>
      </c>
      <c r="C56" s="7">
        <f aca="true" t="shared" si="5" ref="C56:J56">(C$5*$E$37+C$6*$E$38+C$7*$E$39+C$8*$E$40+C$9*$E$41+C$10*$E$42+C$13*$E$44+C$14*$E$45+C$15*$E$46+C$16*$E$47+C$23*$E$49)/1000</f>
        <v>27.3053</v>
      </c>
      <c r="D56" s="7">
        <f t="shared" si="5"/>
        <v>25.8786</v>
      </c>
      <c r="E56" s="7">
        <f t="shared" si="5"/>
        <v>22.2168</v>
      </c>
      <c r="F56" s="7">
        <f t="shared" si="5"/>
        <v>22.15</v>
      </c>
      <c r="G56" s="7">
        <f t="shared" si="5"/>
        <v>0</v>
      </c>
      <c r="H56" s="7">
        <f t="shared" si="5"/>
        <v>0</v>
      </c>
      <c r="I56" s="7">
        <f t="shared" si="5"/>
        <v>0</v>
      </c>
      <c r="J56" s="7">
        <f t="shared" si="5"/>
        <v>9.334550000000004</v>
      </c>
    </row>
    <row r="57" spans="1:10" ht="12.75">
      <c r="A57" s="3" t="s">
        <v>13</v>
      </c>
      <c r="B57" s="7">
        <f>(B$5*$F$37+B$6*$F$38+B$7*$F$39+B$8*$F$40+B$9*$F$41+B$10*$F$42+B$13*$F$44+B$14*$F$45+B$15*$F$46+B$16*$F$47+B$23*$F$49)/1000</f>
        <v>40.299</v>
      </c>
      <c r="C57" s="7">
        <f aca="true" t="shared" si="6" ref="C57:J57">(C$5*$F$37+C$6*$F$38+C$7*$F$39+C$8*$F$40+C$9*$F$41+C$10*$F$42+C$13*$F$44+C$14*$F$45+C$15*$F$46+C$16*$F$47+C$23*$F$49)/1000</f>
        <v>41.4238</v>
      </c>
      <c r="D57" s="7">
        <f t="shared" si="6"/>
        <v>40.6274</v>
      </c>
      <c r="E57" s="7">
        <f t="shared" si="6"/>
        <v>31.433999999999994</v>
      </c>
      <c r="F57" s="7">
        <f t="shared" si="6"/>
        <v>22.151500000000002</v>
      </c>
      <c r="G57" s="7">
        <f t="shared" si="6"/>
        <v>0</v>
      </c>
      <c r="H57" s="7">
        <f t="shared" si="6"/>
        <v>0</v>
      </c>
      <c r="I57" s="7">
        <f t="shared" si="6"/>
        <v>0</v>
      </c>
      <c r="J57" s="7">
        <f t="shared" si="6"/>
        <v>-15.814999999999992</v>
      </c>
    </row>
  </sheetData>
  <sheetProtection/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PlanEnergi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Jakob Jørgensen</dc:creator>
  <cp:keywords/>
  <dc:description/>
  <cp:lastModifiedBy>Jens Peter</cp:lastModifiedBy>
  <cp:lastPrinted>2007-08-08T12:42:22Z</cp:lastPrinted>
  <dcterms:created xsi:type="dcterms:W3CDTF">2007-08-07T12:21:28Z</dcterms:created>
  <dcterms:modified xsi:type="dcterms:W3CDTF">2007-09-21T14:02:38Z</dcterms:modified>
  <cp:category/>
  <cp:version/>
  <cp:contentType/>
  <cp:contentStatus/>
</cp:coreProperties>
</file>